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>
    <definedName name="_xlnm.Print_Area" localSheetId="0">'Informacja_dodatkowa'!$A$1:$K$343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<sst xmlns="http://schemas.openxmlformats.org/spreadsheetml/2006/main" count="337" uniqueCount="223">
  <si>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</si>
  <si>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</si>
  <si>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</si>
  <si>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</si>
  <si>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</si>
  <si>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</si>
  <si>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</si>
  <si>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</si>
  <si>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</si>
  <si>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</si>
  <si>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</si>
  <si>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</si>
  <si>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</si>
  <si>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</si>
  <si>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</si>
  <si>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Powierzchnia m2</t>
  </si>
  <si>
    <t>Zwiększenia</t>
  </si>
  <si>
    <t>Zmniejszenia</t>
  </si>
  <si>
    <t>Wartość</t>
  </si>
  <si>
    <t>f. Umorzenie wartości niematerialnych i prawnych - amortyzacja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</si>
  <si>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</si>
  <si>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</si>
  <si>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</si>
  <si>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</si>
  <si>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</si>
  <si>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</si>
  <si>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</si>
  <si>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</si>
  <si>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</si>
  <si>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</si>
  <si>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</si>
  <si>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</si>
  <si>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</si>
  <si>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</si>
  <si>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</si>
  <si>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</si>
  <si>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</si>
  <si>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</si>
  <si>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</si>
  <si>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</si>
  <si>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</si>
  <si>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</si>
  <si>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</si>
  <si>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</si>
  <si>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</si>
  <si>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</si>
  <si>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</si>
  <si>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</si>
  <si>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</si>
  <si>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</si>
  <si>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</si>
  <si>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</si>
  <si>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</si>
  <si>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</si>
  <si>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</si>
  <si>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</si>
  <si>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</si>
  <si>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</si>
  <si>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</si>
  <si>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</si>
  <si>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</si>
  <si>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</si>
  <si>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</si>
  <si>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</si>
  <si>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</si>
  <si>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</si>
  <si>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</si>
  <si>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</si>
  <si>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</si>
  <si>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</si>
  <si>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</si>
  <si>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</si>
  <si>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</si>
  <si>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</si>
  <si>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</si>
  <si>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</si>
  <si>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</si>
  <si>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</si>
  <si>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</si>
  <si>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</si>
  <si>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</si>
  <si>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</si>
  <si>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</si>
  <si>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</si>
  <si>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</si>
  <si>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</si>
  <si>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</si>
  <si>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</si>
  <si>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</si>
  <si>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</si>
  <si>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</si>
  <si>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</si>
  <si>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</si>
  <si>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</si>
  <si>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</si>
  <si>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</si>
  <si>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</si>
  <si>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</si>
  <si>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</si>
  <si>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</si>
  <si>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</si>
  <si>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</si>
  <si>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</si>
  <si>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</si>
  <si>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</si>
  <si>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</si>
  <si>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</si>
  <si>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</si>
  <si>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</si>
  <si>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</si>
  <si>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</si>
  <si>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</si>
  <si>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</si>
  <si>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</si>
  <si>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</si>
  <si>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</si>
  <si>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</si>
  <si>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</si>
  <si>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</si>
  <si>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</si>
  <si>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</si>
  <si>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</si>
  <si>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</si>
  <si>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</si>
  <si>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</si>
  <si>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</si>
  <si>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</si>
  <si>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</si>
  <si>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</si>
  <si>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</si>
  <si>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</si>
  <si>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</si>
  <si>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</si>
  <si>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</si>
  <si>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</si>
  <si>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</si>
  <si>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</si>
  <si>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</si>
  <si>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</si>
  <si>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</si>
  <si>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</si>
  <si>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</si>
  <si>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</si>
  <si>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</si>
  <si>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</si>
  <si>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</si>
  <si>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</si>
  <si>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</si>
  <si>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</si>
  <si>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</si>
  <si>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</si>
  <si>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</si>
  <si>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</si>
  <si>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</si>
  <si>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</si>
  <si>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</si>
  <si>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</si>
  <si>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</si>
  <si>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</si>
  <si>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wartości niematerialne i prawne</t>
  </si>
  <si>
    <t>wg cen nabycia pomniejszonych o odpisy amortyzacyjne</t>
  </si>
  <si>
    <t>Przyjęte metody wyceny w zasadach(polityce)rachunkowości</t>
  </si>
  <si>
    <t>środki trwałe</t>
  </si>
  <si>
    <t>n/d</t>
  </si>
  <si>
    <t>c. Grunty użytkowane wieczyście                       n/d</t>
  </si>
  <si>
    <t>g. Inwestycje długoterminowe                                                                                                                      n/d</t>
  </si>
  <si>
    <t>j. Rozliczenia międzyokresowe czynne i bierne                                    n/d</t>
  </si>
  <si>
    <t>dyrektor Biura DFOŻ</t>
  </si>
  <si>
    <t>główny księgowy</t>
  </si>
  <si>
    <t>dyrektor DMiDz</t>
  </si>
  <si>
    <t>magazynier-opiekun</t>
  </si>
  <si>
    <t>kierowca-konserwator</t>
  </si>
  <si>
    <t>dyrektor KOAO</t>
  </si>
  <si>
    <t>pedagog</t>
  </si>
  <si>
    <t>psycholog</t>
  </si>
  <si>
    <t xml:space="preserve">pracownik administracyjno-biurowy </t>
  </si>
  <si>
    <t>wpłata księży</t>
  </si>
  <si>
    <t>wpłata z pasterek</t>
  </si>
  <si>
    <t>darowizna na DMiDz</t>
  </si>
  <si>
    <t>darowizna na KOAO</t>
  </si>
  <si>
    <t>wpłata z Kurii Diecezji Gliwice na utrzymanie KOAO</t>
  </si>
  <si>
    <t>wpłaty pozostałe</t>
  </si>
  <si>
    <t>odpłatność pensjonariuszek DMiDz</t>
  </si>
  <si>
    <t>osobowy fundusz płac</t>
  </si>
  <si>
    <t>składki zus</t>
  </si>
  <si>
    <t>składki na fundusz pracy</t>
  </si>
  <si>
    <t>wynagrodzenia z tyt.umowy-zlecenia</t>
  </si>
  <si>
    <t>materiały</t>
  </si>
  <si>
    <t>leki i medykamenty</t>
  </si>
  <si>
    <t>energia</t>
  </si>
  <si>
    <t>usługi obce</t>
  </si>
  <si>
    <t>…………………………..……………………..                                         ……………………………………………………..                          ……………………………………………………….</t>
  </si>
  <si>
    <t xml:space="preserve">              Prezes Zarządu                                                                                   Wiceprezes Zarządu                                                               Sekretarz Zarządu</t>
  </si>
  <si>
    <t xml:space="preserve">  ks. dr hab.. Józef B. Mikołajec                                                                     ks.dr Jerzy Dzierżanowski                                                   ks. dr Paweł Landwójtowicz</t>
  </si>
  <si>
    <t>Zobowiązania związane z działalnością statutową:                           n/d</t>
  </si>
  <si>
    <t>1% podatku na rzecz. Opp</t>
  </si>
  <si>
    <t>reklama i reprezentacja</t>
  </si>
  <si>
    <t>podróż krajowa</t>
  </si>
  <si>
    <t>przychody z dz. statut.nieodpł. pp</t>
  </si>
  <si>
    <t xml:space="preserve">       "                "         odpłatnej pp</t>
  </si>
  <si>
    <t xml:space="preserve">koszty realizacji zadań stat.dz. nieodpł. </t>
  </si>
  <si>
    <t xml:space="preserve">       "                "             "        odpłat. Pp</t>
  </si>
  <si>
    <t>dotacja ze środków UE</t>
  </si>
  <si>
    <t>środki trwałe poniżej 3500,00</t>
  </si>
  <si>
    <t>odpis 100% w koszty</t>
  </si>
  <si>
    <t xml:space="preserve"> </t>
  </si>
  <si>
    <t>d.  Środki trwałe używane na podstawie umowy najmu lub dzierżawy                                                         n/d</t>
  </si>
  <si>
    <t>dotacja z Samorządu Woj.Opolskiego</t>
  </si>
  <si>
    <t>darowizna na DFOŻ</t>
  </si>
  <si>
    <t>wpłaty z OPS na utrzymanie podopiecz.</t>
  </si>
  <si>
    <t>diagnoza psychologa KOAO</t>
  </si>
  <si>
    <t>wpłaty za szkolenia i konferencje</t>
  </si>
  <si>
    <t>stypendia</t>
  </si>
  <si>
    <t>Informacja dodatkowa za 2011 r.</t>
  </si>
  <si>
    <t>Umorzenie za rok 2011</t>
  </si>
  <si>
    <t>Amortyzacja za rok 2011</t>
  </si>
  <si>
    <t>dyrektor DFOŻ</t>
  </si>
  <si>
    <t>sprzątaczka</t>
  </si>
  <si>
    <t>dotacja z Urzędu Miasta Opola (x3)</t>
  </si>
  <si>
    <t>dotacja z MPiPS</t>
  </si>
  <si>
    <t>darowizna na Poradnię Rodzinną</t>
  </si>
  <si>
    <t>żywność dla mieszkanek DMiDz</t>
  </si>
  <si>
    <t xml:space="preserve">Diecezjalna Fundacja Ochrony Życia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</si>
</sst>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3" borderId="3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3" borderId="32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3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4"/>
  <sheetViews>
    <sheetView showGridLines="0" tabSelected="1" view="pageBreakPreview" zoomScale="75" zoomScaleSheetLayoutView="75" workbookViewId="0" topLeftCell="A1">
      <selection activeCell="I18" sqref="I18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3.421875" style="0" customWidth="1"/>
    <col min="10" max="10" width="13.140625" style="0" customWidth="1"/>
    <col min="11" max="11" width="13.57421875" style="0" customWidth="1"/>
  </cols>
  <sheetData>
    <row r="1" ht="12.75"/>
    <row r="2" ht="12.75"/>
    <row r="3" spans="3:9" ht="27">
      <c r="C3" s="154" t="s">
        <v>222</v>
      </c>
      <c r="D3" s="154"/>
      <c r="E3" s="154"/>
      <c r="F3" s="154"/>
      <c r="G3" s="154"/>
      <c r="H3" s="154"/>
      <c r="I3" s="154"/>
    </row>
    <row r="4" ht="12.75"/>
    <row r="5" spans="3:9" ht="30">
      <c r="C5" s="159" t="s">
        <v>213</v>
      </c>
      <c r="D5" s="159"/>
      <c r="E5" s="159"/>
      <c r="F5" s="159"/>
      <c r="G5" s="159"/>
      <c r="H5" s="159"/>
      <c r="I5" s="159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22" t="s">
        <v>93</v>
      </c>
      <c r="D9" s="123"/>
      <c r="E9" s="123"/>
      <c r="F9" s="123"/>
      <c r="G9" s="128"/>
    </row>
    <row r="10" spans="3:7" ht="12.75">
      <c r="C10" s="127" t="s">
        <v>86</v>
      </c>
      <c r="D10" s="107"/>
      <c r="E10" s="107" t="s">
        <v>161</v>
      </c>
      <c r="F10" s="107"/>
      <c r="G10" s="112"/>
    </row>
    <row r="11" spans="3:7" ht="12.75">
      <c r="C11" s="160" t="s">
        <v>162</v>
      </c>
      <c r="D11" s="161"/>
      <c r="E11" s="155" t="s">
        <v>160</v>
      </c>
      <c r="F11" s="155"/>
      <c r="G11" s="156"/>
    </row>
    <row r="12" spans="3:7" ht="12.75">
      <c r="C12" s="160" t="s">
        <v>203</v>
      </c>
      <c r="D12" s="161"/>
      <c r="E12" s="155" t="s">
        <v>204</v>
      </c>
      <c r="F12" s="155"/>
      <c r="G12" s="156"/>
    </row>
    <row r="13" spans="3:7" ht="13.5" thickBot="1">
      <c r="C13" s="162" t="s">
        <v>159</v>
      </c>
      <c r="D13" s="163"/>
      <c r="E13" s="157" t="s">
        <v>204</v>
      </c>
      <c r="F13" s="157"/>
      <c r="G13" s="158"/>
    </row>
    <row r="14" ht="12.75"/>
    <row r="15" ht="12.75"/>
    <row r="16" ht="13.5" thickBot="1"/>
    <row r="17" spans="1:7" ht="12.75">
      <c r="A17" s="17">
        <v>1</v>
      </c>
      <c r="C17" s="168" t="s">
        <v>94</v>
      </c>
      <c r="D17" s="169"/>
      <c r="E17" s="169"/>
      <c r="F17" s="169"/>
      <c r="G17" s="170"/>
    </row>
    <row r="18" spans="3:7" ht="27" customHeight="1">
      <c r="C18" s="29" t="s">
        <v>91</v>
      </c>
      <c r="D18" s="107" t="s">
        <v>92</v>
      </c>
      <c r="E18" s="107"/>
      <c r="F18" s="109" t="s">
        <v>90</v>
      </c>
      <c r="G18" s="110"/>
    </row>
    <row r="19" spans="3:7" ht="13.5" thickBot="1">
      <c r="C19" s="63" t="s">
        <v>163</v>
      </c>
      <c r="D19" s="157"/>
      <c r="E19" s="157"/>
      <c r="F19" s="166">
        <v>0</v>
      </c>
      <c r="G19" s="167"/>
    </row>
    <row r="20" ht="12.75"/>
    <row r="21" ht="12.75"/>
    <row r="22" ht="13.5" thickBot="1"/>
    <row r="23" spans="1:7" ht="12.75">
      <c r="A23" s="17">
        <v>1</v>
      </c>
      <c r="C23" s="122" t="s">
        <v>120</v>
      </c>
      <c r="D23" s="123"/>
      <c r="E23" s="123"/>
      <c r="F23" s="123"/>
      <c r="G23" s="128"/>
    </row>
    <row r="24" spans="3:7" ht="12.75">
      <c r="C24" s="100" t="s">
        <v>116</v>
      </c>
      <c r="D24" s="135" t="s">
        <v>119</v>
      </c>
      <c r="E24" s="101"/>
      <c r="F24" s="133" t="s">
        <v>121</v>
      </c>
      <c r="G24" s="134"/>
    </row>
    <row r="25" spans="3:7" ht="12.75">
      <c r="C25" s="115"/>
      <c r="D25" s="102"/>
      <c r="E25" s="103"/>
      <c r="F25" s="4" t="s">
        <v>117</v>
      </c>
      <c r="G25" s="26" t="s">
        <v>118</v>
      </c>
    </row>
    <row r="26" spans="3:7" ht="12.75">
      <c r="C26" s="60" t="s">
        <v>163</v>
      </c>
      <c r="D26" s="129"/>
      <c r="E26" s="130"/>
      <c r="F26" s="56"/>
      <c r="G26" s="72"/>
    </row>
    <row r="27" spans="3:7" ht="13.5" thickBot="1">
      <c r="C27" s="61"/>
      <c r="D27" s="131"/>
      <c r="E27" s="132"/>
      <c r="F27" s="73"/>
      <c r="G27" s="74"/>
    </row>
    <row r="28" ht="12.75"/>
    <row r="29" ht="13.5" thickBot="1"/>
    <row r="30" spans="1:9" ht="12.75">
      <c r="A30" s="17">
        <v>2</v>
      </c>
      <c r="C30" s="122" t="s">
        <v>13</v>
      </c>
      <c r="D30" s="123"/>
      <c r="E30" s="123"/>
      <c r="F30" s="123"/>
      <c r="G30" s="123"/>
      <c r="H30" s="123"/>
      <c r="I30" s="128"/>
    </row>
    <row r="31" spans="3:11" ht="38.25">
      <c r="C31" s="12" t="s">
        <v>98</v>
      </c>
      <c r="D31" s="3" t="s">
        <v>99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100</v>
      </c>
      <c r="D33" s="55">
        <v>862566.39</v>
      </c>
      <c r="E33" s="55"/>
      <c r="F33" s="55">
        <v>0</v>
      </c>
      <c r="G33" s="55"/>
      <c r="H33" s="55">
        <v>0</v>
      </c>
      <c r="I33" s="83">
        <f>D33+E33+F33+G33-H33</f>
        <v>862566.39</v>
      </c>
    </row>
    <row r="34" spans="3:9" ht="12.75">
      <c r="C34" s="12" t="s">
        <v>5</v>
      </c>
      <c r="D34" s="55">
        <v>182056.22</v>
      </c>
      <c r="E34" s="55"/>
      <c r="F34" s="55">
        <v>59193.21</v>
      </c>
      <c r="G34" s="55">
        <v>-48776.2</v>
      </c>
      <c r="H34" s="55">
        <v>54480.79</v>
      </c>
      <c r="I34" s="83">
        <f>D34+E34+F34+G34-H34</f>
        <v>137992.43999999997</v>
      </c>
    </row>
    <row r="35" spans="3:9" ht="12.75">
      <c r="C35" s="12" t="s">
        <v>6</v>
      </c>
      <c r="D35" s="55">
        <v>196400</v>
      </c>
      <c r="E35" s="55"/>
      <c r="F35" s="55">
        <v>0</v>
      </c>
      <c r="G35" s="55">
        <v>0</v>
      </c>
      <c r="H35" s="55">
        <v>0</v>
      </c>
      <c r="I35" s="83">
        <f>D35+E35+F35+G35-H35</f>
        <v>196400</v>
      </c>
    </row>
    <row r="36" spans="3:9" ht="12.75">
      <c r="C36" s="12" t="s">
        <v>7</v>
      </c>
      <c r="D36" s="55">
        <v>31541.47</v>
      </c>
      <c r="E36" s="55"/>
      <c r="F36" s="55">
        <v>14897.54</v>
      </c>
      <c r="G36" s="55">
        <v>48776.2</v>
      </c>
      <c r="H36" s="55">
        <v>55532.27</v>
      </c>
      <c r="I36" s="83">
        <f>D36+E36+F36+G36-H36</f>
        <v>39682.939999999995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1272564.0799999998</v>
      </c>
      <c r="E37" s="39">
        <f t="shared" si="0"/>
        <v>0</v>
      </c>
      <c r="F37" s="39">
        <f t="shared" si="0"/>
        <v>74090.75</v>
      </c>
      <c r="G37" s="39">
        <f t="shared" si="0"/>
        <v>0</v>
      </c>
      <c r="H37" s="39">
        <f t="shared" si="0"/>
        <v>110013.06</v>
      </c>
      <c r="I37" s="40">
        <f t="shared" si="0"/>
        <v>1236641.77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04" t="s">
        <v>14</v>
      </c>
      <c r="D40" s="105"/>
      <c r="E40" s="105"/>
      <c r="F40" s="105"/>
      <c r="G40" s="105"/>
      <c r="H40" s="105"/>
      <c r="I40" s="105"/>
      <c r="J40" s="105"/>
      <c r="K40" s="106"/>
    </row>
    <row r="41" spans="3:11" ht="51">
      <c r="C41" s="12" t="s">
        <v>98</v>
      </c>
      <c r="D41" s="3" t="s">
        <v>99</v>
      </c>
      <c r="E41" s="3" t="s">
        <v>0</v>
      </c>
      <c r="F41" s="5" t="s">
        <v>214</v>
      </c>
      <c r="G41" s="5" t="s">
        <v>101</v>
      </c>
      <c r="H41" s="5" t="s">
        <v>10</v>
      </c>
      <c r="I41" s="5" t="s">
        <v>3</v>
      </c>
      <c r="J41" s="5" t="s">
        <v>11</v>
      </c>
      <c r="K41" s="15" t="s">
        <v>12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100</v>
      </c>
      <c r="D43" s="55">
        <v>242595.03</v>
      </c>
      <c r="E43" s="55"/>
      <c r="F43" s="55">
        <v>21564</v>
      </c>
      <c r="G43" s="55">
        <v>0</v>
      </c>
      <c r="H43" s="55">
        <v>0</v>
      </c>
      <c r="I43" s="80">
        <f>D43-E43+F43+G43-H43</f>
        <v>264159.03</v>
      </c>
      <c r="J43" s="80">
        <f>D33-D43</f>
        <v>619971.36</v>
      </c>
      <c r="K43" s="76">
        <f>I33-I43</f>
        <v>598407.36</v>
      </c>
    </row>
    <row r="44" spans="3:11" ht="12.75">
      <c r="C44" s="12" t="s">
        <v>5</v>
      </c>
      <c r="D44" s="55">
        <v>113163.75</v>
      </c>
      <c r="E44" s="55"/>
      <c r="F44" s="55">
        <v>32026.31</v>
      </c>
      <c r="G44" s="55">
        <v>0</v>
      </c>
      <c r="H44" s="55">
        <v>54480.79</v>
      </c>
      <c r="I44" s="80">
        <f>D44-E44+F44+G44-H44</f>
        <v>90709.26999999999</v>
      </c>
      <c r="J44" s="80">
        <f>D34-D44</f>
        <v>68892.47</v>
      </c>
      <c r="K44" s="76">
        <f>I34-I44</f>
        <v>47283.169999999984</v>
      </c>
    </row>
    <row r="45" spans="3:11" ht="12.75">
      <c r="C45" s="12" t="s">
        <v>6</v>
      </c>
      <c r="D45" s="55">
        <v>115593</v>
      </c>
      <c r="E45" s="55"/>
      <c r="F45" s="55">
        <v>19610</v>
      </c>
      <c r="G45" s="55">
        <v>0</v>
      </c>
      <c r="H45" s="55">
        <v>0</v>
      </c>
      <c r="I45" s="80">
        <f>D45-E45+F45+G45-H45</f>
        <v>135203</v>
      </c>
      <c r="J45" s="80">
        <f>D35-D45</f>
        <v>80807</v>
      </c>
      <c r="K45" s="76">
        <f>I35-I45</f>
        <v>61197</v>
      </c>
    </row>
    <row r="46" spans="3:11" ht="12.75">
      <c r="C46" s="12" t="s">
        <v>7</v>
      </c>
      <c r="D46" s="55">
        <v>71979.57</v>
      </c>
      <c r="E46" s="55"/>
      <c r="F46" s="55">
        <v>12820.15</v>
      </c>
      <c r="G46" s="55">
        <v>0</v>
      </c>
      <c r="H46" s="55">
        <v>55532.27</v>
      </c>
      <c r="I46" s="80">
        <f>D46-E46+F46+G46-H46</f>
        <v>29267.450000000004</v>
      </c>
      <c r="J46" s="80">
        <f>D36-D46</f>
        <v>-40438.100000000006</v>
      </c>
      <c r="K46" s="76">
        <f>I36-I46</f>
        <v>10415.48999999999</v>
      </c>
    </row>
    <row r="47" spans="1:11" s="16" customFormat="1" ht="13.5" thickBot="1">
      <c r="A47" s="17"/>
      <c r="C47" s="18" t="s">
        <v>8</v>
      </c>
      <c r="D47" s="39">
        <f>SUM(D42:D46)</f>
        <v>543331.3500000001</v>
      </c>
      <c r="E47" s="39">
        <f aca="true" t="shared" si="1" ref="E47:K47">SUM(E42:E46)</f>
        <v>0</v>
      </c>
      <c r="F47" s="39">
        <f t="shared" si="1"/>
        <v>86020.45999999999</v>
      </c>
      <c r="G47" s="39">
        <f t="shared" si="1"/>
        <v>0</v>
      </c>
      <c r="H47" s="39">
        <f t="shared" si="1"/>
        <v>110013.06</v>
      </c>
      <c r="I47" s="39">
        <f t="shared" si="1"/>
        <v>519338.75000000006</v>
      </c>
      <c r="J47" s="39">
        <f t="shared" si="1"/>
        <v>729232.73</v>
      </c>
      <c r="K47" s="40">
        <f t="shared" si="1"/>
        <v>717303.02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04" t="s">
        <v>164</v>
      </c>
      <c r="D50" s="105"/>
      <c r="E50" s="105"/>
      <c r="F50" s="105"/>
      <c r="G50" s="106"/>
    </row>
    <row r="51" spans="3:7" ht="25.5" customHeight="1">
      <c r="C51" s="120"/>
      <c r="D51" s="138" t="s">
        <v>99</v>
      </c>
      <c r="E51" s="136" t="s">
        <v>102</v>
      </c>
      <c r="F51" s="137"/>
      <c r="G51" s="118" t="s">
        <v>3</v>
      </c>
    </row>
    <row r="52" spans="3:7" ht="12.75">
      <c r="C52" s="121"/>
      <c r="D52" s="139"/>
      <c r="E52" s="8" t="s">
        <v>16</v>
      </c>
      <c r="F52" s="8" t="s">
        <v>17</v>
      </c>
      <c r="G52" s="119"/>
    </row>
    <row r="53" spans="3:7" ht="12.75">
      <c r="C53" s="19" t="s">
        <v>15</v>
      </c>
      <c r="D53" s="69"/>
      <c r="E53" s="69"/>
      <c r="F53" s="69"/>
      <c r="G53" s="49">
        <f>D53+E53-F53</f>
        <v>0</v>
      </c>
    </row>
    <row r="54" spans="3:7" ht="13.5" thickBot="1">
      <c r="C54" s="20" t="s">
        <v>18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22" t="s">
        <v>206</v>
      </c>
      <c r="D57" s="123"/>
      <c r="E57" s="123"/>
      <c r="F57" s="123"/>
      <c r="G57" s="128"/>
    </row>
    <row r="58" spans="3:7" ht="12.75">
      <c r="C58" s="111"/>
      <c r="D58" s="109" t="s">
        <v>99</v>
      </c>
      <c r="E58" s="109" t="s">
        <v>102</v>
      </c>
      <c r="F58" s="109"/>
      <c r="G58" s="110" t="s">
        <v>3</v>
      </c>
    </row>
    <row r="59" spans="3:7" ht="12.75">
      <c r="C59" s="111"/>
      <c r="D59" s="109"/>
      <c r="E59" s="8" t="s">
        <v>16</v>
      </c>
      <c r="F59" s="8" t="s">
        <v>17</v>
      </c>
      <c r="G59" s="110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100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22" t="s">
        <v>103</v>
      </c>
      <c r="D68" s="123"/>
      <c r="E68" s="123"/>
      <c r="F68" s="123"/>
      <c r="G68" s="123"/>
      <c r="H68" s="75"/>
      <c r="I68" s="10"/>
    </row>
    <row r="69" spans="3:8" ht="25.5">
      <c r="C69" s="22" t="s">
        <v>98</v>
      </c>
      <c r="D69" s="8" t="s">
        <v>99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158</v>
      </c>
      <c r="D70" s="55">
        <v>16011.98</v>
      </c>
      <c r="E70" s="55">
        <v>2549.54</v>
      </c>
      <c r="F70" s="55">
        <v>9915.3</v>
      </c>
      <c r="G70" s="76">
        <f>D70+E70-F70</f>
        <v>8646.220000000001</v>
      </c>
    </row>
    <row r="71" spans="3:7" ht="13.5" thickBot="1">
      <c r="C71" s="18" t="s">
        <v>8</v>
      </c>
      <c r="D71" s="39">
        <f>SUM(D70:D70)</f>
        <v>16011.98</v>
      </c>
      <c r="E71" s="39">
        <f>SUM(E70:E70)</f>
        <v>2549.54</v>
      </c>
      <c r="F71" s="39">
        <f>SUM(F70:F70)</f>
        <v>9915.3</v>
      </c>
      <c r="G71" s="40">
        <f>SUM(G70:G70)</f>
        <v>8646.220000000001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04" t="s">
        <v>19</v>
      </c>
      <c r="D74" s="105"/>
      <c r="E74" s="105"/>
      <c r="F74" s="105"/>
      <c r="G74" s="105"/>
      <c r="H74" s="105"/>
      <c r="I74" s="105"/>
      <c r="J74" s="106"/>
    </row>
    <row r="75" spans="3:10" ht="51">
      <c r="C75" s="22" t="s">
        <v>98</v>
      </c>
      <c r="D75" s="8" t="s">
        <v>99</v>
      </c>
      <c r="E75" s="9" t="s">
        <v>215</v>
      </c>
      <c r="F75" s="9" t="s">
        <v>101</v>
      </c>
      <c r="G75" s="9" t="s">
        <v>10</v>
      </c>
      <c r="H75" s="9" t="s">
        <v>3</v>
      </c>
      <c r="I75" s="9" t="s">
        <v>11</v>
      </c>
      <c r="J75" s="23" t="s">
        <v>12</v>
      </c>
    </row>
    <row r="76" spans="3:10" ht="12.75">
      <c r="C76" s="12" t="s">
        <v>158</v>
      </c>
      <c r="D76" s="55">
        <v>16011.98</v>
      </c>
      <c r="E76" s="55">
        <v>2549.54</v>
      </c>
      <c r="F76" s="55">
        <v>0</v>
      </c>
      <c r="G76" s="55">
        <v>9915.3</v>
      </c>
      <c r="H76" s="80">
        <f>D76+E76+F76-G76</f>
        <v>8646.220000000001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16011.98</v>
      </c>
      <c r="E77" s="39">
        <f t="shared" si="2"/>
        <v>2549.54</v>
      </c>
      <c r="F77" s="39">
        <f t="shared" si="2"/>
        <v>0</v>
      </c>
      <c r="G77" s="39">
        <f t="shared" si="2"/>
        <v>9915.3</v>
      </c>
      <c r="H77" s="39">
        <f t="shared" si="2"/>
        <v>8646.220000000001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22" t="s">
        <v>165</v>
      </c>
      <c r="D79" s="123"/>
      <c r="E79" s="123"/>
      <c r="F79" s="123"/>
      <c r="G79" s="128"/>
    </row>
    <row r="80" spans="3:7" ht="12.75">
      <c r="C80" s="111"/>
      <c r="D80" s="109" t="s">
        <v>99</v>
      </c>
      <c r="E80" s="109" t="s">
        <v>102</v>
      </c>
      <c r="F80" s="109"/>
      <c r="G80" s="110" t="s">
        <v>3</v>
      </c>
    </row>
    <row r="81" spans="3:7" ht="12.75">
      <c r="C81" s="111"/>
      <c r="D81" s="109"/>
      <c r="E81" s="8" t="s">
        <v>16</v>
      </c>
      <c r="F81" s="8" t="s">
        <v>17</v>
      </c>
      <c r="G81" s="110"/>
    </row>
    <row r="82" spans="3:7" ht="12.75">
      <c r="C82" s="24" t="s">
        <v>20</v>
      </c>
      <c r="D82" s="66"/>
      <c r="E82" s="66"/>
      <c r="F82" s="66"/>
      <c r="G82" s="51">
        <f>D82+E82-F82</f>
        <v>0</v>
      </c>
    </row>
    <row r="83" spans="3:7" ht="12.75">
      <c r="C83" s="24" t="s">
        <v>104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21</v>
      </c>
      <c r="D84" s="66"/>
      <c r="E84" s="66"/>
      <c r="F84" s="66"/>
      <c r="G84" s="51">
        <f t="shared" si="3"/>
        <v>0</v>
      </c>
    </row>
    <row r="85" spans="3:7" ht="12.75">
      <c r="C85" s="24" t="s">
        <v>22</v>
      </c>
      <c r="D85" s="66"/>
      <c r="E85" s="66"/>
      <c r="F85" s="66"/>
      <c r="G85" s="51">
        <f t="shared" si="3"/>
        <v>0</v>
      </c>
    </row>
    <row r="86" spans="3:7" ht="12.75">
      <c r="C86" s="24" t="s">
        <v>23</v>
      </c>
      <c r="D86" s="66"/>
      <c r="E86" s="66"/>
      <c r="F86" s="66"/>
      <c r="G86" s="51">
        <f t="shared" si="3"/>
        <v>0</v>
      </c>
    </row>
    <row r="87" spans="3:7" ht="12.75">
      <c r="C87" s="25" t="s">
        <v>24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25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26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72" t="s">
        <v>95</v>
      </c>
      <c r="D92" s="172"/>
      <c r="E92" s="172"/>
      <c r="F92" s="172"/>
      <c r="G92" s="172"/>
      <c r="H92" s="172"/>
      <c r="I92" s="172"/>
    </row>
    <row r="93" spans="3:9" ht="12.75">
      <c r="C93" s="113" t="s">
        <v>31</v>
      </c>
      <c r="D93" s="164" t="s">
        <v>105</v>
      </c>
      <c r="E93" s="164"/>
      <c r="F93" s="164"/>
      <c r="G93" s="164"/>
      <c r="H93" s="164" t="s">
        <v>8</v>
      </c>
      <c r="I93" s="165"/>
    </row>
    <row r="94" spans="3:9" ht="12.75">
      <c r="C94" s="114"/>
      <c r="D94" s="107" t="s">
        <v>27</v>
      </c>
      <c r="E94" s="107"/>
      <c r="F94" s="107" t="s">
        <v>28</v>
      </c>
      <c r="G94" s="107"/>
      <c r="H94" s="107"/>
      <c r="I94" s="112"/>
    </row>
    <row r="95" spans="3:9" ht="12.75">
      <c r="C95" s="114"/>
      <c r="D95" s="107" t="s">
        <v>29</v>
      </c>
      <c r="E95" s="107"/>
      <c r="F95" s="107"/>
      <c r="G95" s="107"/>
      <c r="H95" s="107"/>
      <c r="I95" s="112"/>
    </row>
    <row r="96" spans="3:9" ht="25.5">
      <c r="C96" s="115"/>
      <c r="D96" s="3" t="s">
        <v>48</v>
      </c>
      <c r="E96" s="3" t="s">
        <v>30</v>
      </c>
      <c r="F96" s="3" t="s">
        <v>48</v>
      </c>
      <c r="G96" s="3" t="s">
        <v>30</v>
      </c>
      <c r="H96" s="3" t="s">
        <v>48</v>
      </c>
      <c r="I96" s="13" t="s">
        <v>30</v>
      </c>
    </row>
    <row r="97" spans="3:9" ht="12.75">
      <c r="C97" s="27" t="s">
        <v>32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33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35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34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37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36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72" t="s">
        <v>96</v>
      </c>
      <c r="D106" s="172"/>
      <c r="E106" s="172"/>
      <c r="F106" s="172"/>
      <c r="G106" s="172"/>
      <c r="H106" s="172"/>
      <c r="I106" s="172"/>
    </row>
    <row r="107" spans="3:9" ht="12.75">
      <c r="C107" s="113" t="s">
        <v>38</v>
      </c>
      <c r="D107" s="164" t="s">
        <v>105</v>
      </c>
      <c r="E107" s="164"/>
      <c r="F107" s="164"/>
      <c r="G107" s="164"/>
      <c r="H107" s="164" t="s">
        <v>8</v>
      </c>
      <c r="I107" s="165"/>
    </row>
    <row r="108" spans="3:9" ht="12.75">
      <c r="C108" s="114"/>
      <c r="D108" s="107" t="s">
        <v>27</v>
      </c>
      <c r="E108" s="107"/>
      <c r="F108" s="107" t="s">
        <v>28</v>
      </c>
      <c r="G108" s="107"/>
      <c r="H108" s="107"/>
      <c r="I108" s="112"/>
    </row>
    <row r="109" spans="3:9" ht="12.75">
      <c r="C109" s="114"/>
      <c r="D109" s="107" t="s">
        <v>29</v>
      </c>
      <c r="E109" s="107"/>
      <c r="F109" s="107"/>
      <c r="G109" s="107"/>
      <c r="H109" s="107"/>
      <c r="I109" s="112"/>
    </row>
    <row r="110" spans="3:9" ht="25.5">
      <c r="C110" s="115"/>
      <c r="D110" s="8" t="s">
        <v>48</v>
      </c>
      <c r="E110" s="8" t="s">
        <v>30</v>
      </c>
      <c r="F110" s="8" t="s">
        <v>48</v>
      </c>
      <c r="G110" s="8" t="s">
        <v>30</v>
      </c>
      <c r="H110" s="8" t="s">
        <v>48</v>
      </c>
      <c r="I110" s="21" t="s">
        <v>30</v>
      </c>
    </row>
    <row r="111" spans="3:9" ht="12.75">
      <c r="C111" s="27" t="s">
        <v>39</v>
      </c>
      <c r="D111" s="65">
        <v>0</v>
      </c>
      <c r="E111" s="65">
        <v>0</v>
      </c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40</v>
      </c>
      <c r="D112" s="55">
        <v>0</v>
      </c>
      <c r="E112" s="55">
        <v>0</v>
      </c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41</v>
      </c>
      <c r="D113" s="55">
        <v>0</v>
      </c>
      <c r="E113" s="55">
        <v>174</v>
      </c>
      <c r="F113" s="55"/>
      <c r="G113" s="55"/>
      <c r="H113" s="52">
        <f t="shared" si="6"/>
        <v>0</v>
      </c>
      <c r="I113" s="53">
        <f t="shared" si="7"/>
        <v>174</v>
      </c>
    </row>
    <row r="114" spans="3:9" ht="12.75">
      <c r="C114" s="27" t="s">
        <v>42</v>
      </c>
      <c r="D114" s="55">
        <v>0</v>
      </c>
      <c r="E114" s="55">
        <v>0</v>
      </c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43</v>
      </c>
      <c r="D115" s="55">
        <v>0</v>
      </c>
      <c r="E115" s="55">
        <v>856</v>
      </c>
      <c r="F115" s="55"/>
      <c r="G115" s="55"/>
      <c r="H115" s="52">
        <f t="shared" si="6"/>
        <v>0</v>
      </c>
      <c r="I115" s="53">
        <f t="shared" si="7"/>
        <v>856</v>
      </c>
    </row>
    <row r="116" spans="3:9" ht="12.75">
      <c r="C116" s="27" t="s">
        <v>44</v>
      </c>
      <c r="D116" s="55">
        <v>0</v>
      </c>
      <c r="E116" s="55">
        <v>0</v>
      </c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45</v>
      </c>
      <c r="D117" s="55">
        <v>0</v>
      </c>
      <c r="E117" s="55">
        <v>6570.21</v>
      </c>
      <c r="F117" s="55"/>
      <c r="G117" s="55"/>
      <c r="H117" s="52">
        <f t="shared" si="6"/>
        <v>0</v>
      </c>
      <c r="I117" s="53">
        <f t="shared" si="7"/>
        <v>6570.21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7600.21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7600.21</v>
      </c>
    </row>
    <row r="120" ht="13.5" thickBot="1"/>
    <row r="121" spans="1:5" ht="12.75">
      <c r="A121" s="17">
        <v>2</v>
      </c>
      <c r="C121" s="168" t="s">
        <v>166</v>
      </c>
      <c r="D121" s="169"/>
      <c r="E121" s="170"/>
    </row>
    <row r="122" spans="3:5" ht="12.75">
      <c r="C122" s="127" t="s">
        <v>46</v>
      </c>
      <c r="D122" s="107" t="s">
        <v>47</v>
      </c>
      <c r="E122" s="112"/>
    </row>
    <row r="123" spans="3:5" ht="25.5">
      <c r="C123" s="127"/>
      <c r="D123" s="3" t="s">
        <v>48</v>
      </c>
      <c r="E123" s="13" t="s">
        <v>30</v>
      </c>
    </row>
    <row r="124" spans="3:5" ht="25.5">
      <c r="C124" s="30" t="s">
        <v>106</v>
      </c>
      <c r="D124" s="41">
        <f>SUM(D125:D128)</f>
        <v>0</v>
      </c>
      <c r="E124" s="42">
        <f>SUM(E125:E128)</f>
        <v>0</v>
      </c>
    </row>
    <row r="125" spans="3:5" ht="25.5">
      <c r="C125" s="12" t="s">
        <v>49</v>
      </c>
      <c r="D125" s="55"/>
      <c r="E125" s="57"/>
    </row>
    <row r="126" spans="3:5" ht="25.5">
      <c r="C126" s="12" t="s">
        <v>50</v>
      </c>
      <c r="D126" s="55"/>
      <c r="E126" s="57"/>
    </row>
    <row r="127" spans="3:5" ht="25.5">
      <c r="C127" s="12" t="s">
        <v>51</v>
      </c>
      <c r="D127" s="55"/>
      <c r="E127" s="57"/>
    </row>
    <row r="128" spans="3:5" ht="25.5">
      <c r="C128" s="12" t="s">
        <v>52</v>
      </c>
      <c r="D128" s="55"/>
      <c r="E128" s="57"/>
    </row>
    <row r="129" spans="3:5" ht="25.5">
      <c r="C129" s="30" t="s">
        <v>107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157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24" t="s">
        <v>108</v>
      </c>
      <c r="D133" s="125"/>
      <c r="E133" s="126"/>
    </row>
    <row r="134" spans="3:5" ht="12.75">
      <c r="C134" s="127" t="s">
        <v>46</v>
      </c>
      <c r="D134" s="107" t="s">
        <v>47</v>
      </c>
      <c r="E134" s="112"/>
    </row>
    <row r="135" spans="3:5" ht="25.5">
      <c r="C135" s="127"/>
      <c r="D135" s="8" t="s">
        <v>48</v>
      </c>
      <c r="E135" s="21" t="s">
        <v>30</v>
      </c>
    </row>
    <row r="136" spans="3:5" ht="25.5">
      <c r="C136" s="12" t="s">
        <v>53</v>
      </c>
      <c r="D136" s="41">
        <f>SUM(D137:D137)</f>
        <v>0</v>
      </c>
      <c r="E136" s="42">
        <f>SUM(E137:E137)</f>
        <v>0</v>
      </c>
    </row>
    <row r="137" spans="3:5" ht="13.5" thickBot="1">
      <c r="C137" s="63"/>
      <c r="D137" s="64"/>
      <c r="E137" s="58"/>
    </row>
    <row r="138" spans="3:5" ht="12.75">
      <c r="C138" s="6"/>
      <c r="D138" s="7"/>
      <c r="E138" s="7"/>
    </row>
    <row r="139" spans="3:5" ht="13.5" thickBot="1">
      <c r="C139" s="6"/>
      <c r="D139" s="7"/>
      <c r="E139" s="7"/>
    </row>
    <row r="140" spans="1:5" ht="25.5" customHeight="1">
      <c r="A140" s="17">
        <v>2</v>
      </c>
      <c r="C140" s="143" t="s">
        <v>68</v>
      </c>
      <c r="D140" s="144"/>
      <c r="E140" s="145"/>
    </row>
    <row r="141" spans="3:5" ht="12.75">
      <c r="C141" s="12" t="s">
        <v>76</v>
      </c>
      <c r="D141" s="4" t="s">
        <v>69</v>
      </c>
      <c r="E141" s="26" t="s">
        <v>70</v>
      </c>
    </row>
    <row r="142" spans="3:5" ht="12.75">
      <c r="C142" s="12" t="s">
        <v>71</v>
      </c>
      <c r="D142" s="55"/>
      <c r="E142" s="57"/>
    </row>
    <row r="143" spans="3:5" ht="12.75">
      <c r="C143" s="12" t="s">
        <v>72</v>
      </c>
      <c r="D143" s="55">
        <v>0.01</v>
      </c>
      <c r="E143" s="57">
        <v>3038.89</v>
      </c>
    </row>
    <row r="144" spans="3:5" ht="12.75">
      <c r="C144" s="30" t="s">
        <v>73</v>
      </c>
      <c r="D144" s="41">
        <f>SUM(D142:D143)</f>
        <v>0.01</v>
      </c>
      <c r="E144" s="41">
        <f>SUM(E142:E143)</f>
        <v>3038.89</v>
      </c>
    </row>
    <row r="145" spans="3:5" ht="12.75">
      <c r="C145" s="12" t="s">
        <v>74</v>
      </c>
      <c r="D145" s="55"/>
      <c r="E145" s="57"/>
    </row>
    <row r="146" spans="3:5" ht="12.75">
      <c r="C146" s="12" t="s">
        <v>75</v>
      </c>
      <c r="D146" s="55">
        <v>0</v>
      </c>
      <c r="E146" s="57">
        <v>0</v>
      </c>
    </row>
    <row r="147" spans="3:5" ht="13.5" thickBot="1">
      <c r="C147" s="18" t="s">
        <v>73</v>
      </c>
      <c r="D147" s="39">
        <f>SUM(D145:D146)</f>
        <v>0</v>
      </c>
      <c r="E147" s="39">
        <f>SUM(E145:E146)</f>
        <v>0</v>
      </c>
    </row>
    <row r="150" spans="1:4" ht="12.75">
      <c r="A150" s="17">
        <v>2</v>
      </c>
      <c r="C150" s="152" t="s">
        <v>128</v>
      </c>
      <c r="D150" s="153"/>
    </row>
    <row r="151" spans="3:4" ht="25.5">
      <c r="C151" s="2" t="s">
        <v>86</v>
      </c>
      <c r="D151" s="3" t="s">
        <v>129</v>
      </c>
    </row>
    <row r="152" spans="3:4" ht="12.75">
      <c r="C152" s="2" t="s">
        <v>130</v>
      </c>
      <c r="D152" s="55"/>
    </row>
    <row r="153" spans="3:4" ht="12.75">
      <c r="C153" s="2" t="s">
        <v>216</v>
      </c>
      <c r="D153" s="55">
        <v>1</v>
      </c>
    </row>
    <row r="154" spans="3:5" ht="12.75">
      <c r="C154" s="2" t="s">
        <v>167</v>
      </c>
      <c r="D154" s="55">
        <v>1</v>
      </c>
      <c r="E154" t="s">
        <v>205</v>
      </c>
    </row>
    <row r="155" spans="3:5" ht="12.75">
      <c r="C155" s="2" t="s">
        <v>168</v>
      </c>
      <c r="D155" s="55">
        <v>1</v>
      </c>
      <c r="E155" t="s">
        <v>205</v>
      </c>
    </row>
    <row r="156" spans="3:5" ht="12.75">
      <c r="C156" s="2" t="s">
        <v>217</v>
      </c>
      <c r="D156" s="55">
        <v>1</v>
      </c>
      <c r="E156" t="s">
        <v>205</v>
      </c>
    </row>
    <row r="157" spans="3:5" ht="12.75">
      <c r="C157" s="2" t="s">
        <v>169</v>
      </c>
      <c r="D157" s="55">
        <v>1</v>
      </c>
      <c r="E157" t="s">
        <v>205</v>
      </c>
    </row>
    <row r="158" spans="3:5" ht="12.75">
      <c r="C158" s="2" t="s">
        <v>173</v>
      </c>
      <c r="D158" s="55">
        <v>2.5</v>
      </c>
      <c r="E158" t="s">
        <v>205</v>
      </c>
    </row>
    <row r="159" spans="3:5" ht="12.75">
      <c r="C159" s="2" t="s">
        <v>170</v>
      </c>
      <c r="D159" s="55">
        <v>1</v>
      </c>
      <c r="E159" t="s">
        <v>205</v>
      </c>
    </row>
    <row r="160" spans="3:5" ht="12.75">
      <c r="C160" s="2" t="s">
        <v>171</v>
      </c>
      <c r="D160" s="55">
        <v>0.75</v>
      </c>
      <c r="E160" t="s">
        <v>205</v>
      </c>
    </row>
    <row r="161" spans="3:5" ht="12.75">
      <c r="C161" s="2" t="s">
        <v>172</v>
      </c>
      <c r="D161" s="55">
        <v>1</v>
      </c>
      <c r="E161" t="s">
        <v>205</v>
      </c>
    </row>
    <row r="162" spans="3:5" ht="12.75">
      <c r="C162" s="2" t="s">
        <v>174</v>
      </c>
      <c r="D162" s="55">
        <v>2.25</v>
      </c>
      <c r="E162" t="s">
        <v>205</v>
      </c>
    </row>
    <row r="163" spans="3:5" ht="12.75">
      <c r="C163" s="2" t="s">
        <v>175</v>
      </c>
      <c r="D163" s="55">
        <v>1</v>
      </c>
      <c r="E163" t="s">
        <v>205</v>
      </c>
    </row>
    <row r="164" spans="3:4" ht="12.75">
      <c r="C164" s="2"/>
      <c r="D164" s="55" t="s">
        <v>205</v>
      </c>
    </row>
    <row r="165" spans="3:5" ht="12.75">
      <c r="C165" s="2"/>
      <c r="D165" s="55"/>
      <c r="E165" t="s">
        <v>205</v>
      </c>
    </row>
    <row r="166" spans="3:4" ht="12.75">
      <c r="C166" s="2"/>
      <c r="D166" s="55"/>
    </row>
    <row r="167" spans="3:4" ht="12.75">
      <c r="C167" s="2"/>
      <c r="D167" s="55"/>
    </row>
    <row r="168" spans="3:4" ht="12.75">
      <c r="C168" s="2"/>
      <c r="D168" s="55"/>
    </row>
    <row r="169" spans="3:4" ht="12.75">
      <c r="C169" s="2" t="s">
        <v>125</v>
      </c>
      <c r="D169" s="41">
        <f>SUM(D152:D168)</f>
        <v>13.5</v>
      </c>
    </row>
    <row r="171" spans="3:5" ht="36.75" customHeight="1">
      <c r="C171" s="171" t="s">
        <v>131</v>
      </c>
      <c r="D171" s="171"/>
      <c r="E171" s="171"/>
    </row>
    <row r="172" spans="1:5" ht="42.75" customHeight="1">
      <c r="A172" s="17">
        <v>2</v>
      </c>
      <c r="C172" s="149" t="s">
        <v>156</v>
      </c>
      <c r="D172" s="150"/>
      <c r="E172" s="151"/>
    </row>
    <row r="173" spans="3:5" ht="12.75">
      <c r="C173" s="116" t="s">
        <v>86</v>
      </c>
      <c r="D173" s="117"/>
      <c r="E173" s="2" t="s">
        <v>127</v>
      </c>
    </row>
    <row r="174" spans="3:5" ht="12.75">
      <c r="C174" s="116" t="s">
        <v>126</v>
      </c>
      <c r="D174" s="117"/>
      <c r="E174" s="56" t="s">
        <v>163</v>
      </c>
    </row>
    <row r="176" ht="41.25" customHeight="1"/>
    <row r="177" spans="1:4" ht="13.5" thickBot="1">
      <c r="A177" s="17">
        <v>3</v>
      </c>
      <c r="C177" s="108" t="s">
        <v>54</v>
      </c>
      <c r="D177" s="108"/>
    </row>
    <row r="178" spans="3:4" ht="12.75">
      <c r="C178" s="36" t="s">
        <v>132</v>
      </c>
      <c r="D178" s="45">
        <f>D179+D180+D195</f>
        <v>1237052.1800000002</v>
      </c>
    </row>
    <row r="179" spans="3:4" ht="12.75">
      <c r="C179" s="60" t="s">
        <v>64</v>
      </c>
      <c r="D179" s="57"/>
    </row>
    <row r="180" spans="3:4" ht="25.5">
      <c r="C180" s="30" t="s">
        <v>87</v>
      </c>
      <c r="D180" s="42">
        <f>SUM(D181:D194)</f>
        <v>1178170.2200000002</v>
      </c>
    </row>
    <row r="181" spans="3:4" ht="12.75">
      <c r="C181" s="62" t="s">
        <v>55</v>
      </c>
      <c r="D181" s="57"/>
    </row>
    <row r="182" spans="3:4" ht="12.75">
      <c r="C182" s="62" t="s">
        <v>218</v>
      </c>
      <c r="D182" s="57">
        <v>108959.54</v>
      </c>
    </row>
    <row r="183" spans="3:4" ht="12.75">
      <c r="C183" s="62" t="s">
        <v>207</v>
      </c>
      <c r="D183" s="57">
        <v>47700</v>
      </c>
    </row>
    <row r="184" spans="3:4" ht="12.75">
      <c r="C184" s="62" t="s">
        <v>219</v>
      </c>
      <c r="D184" s="57">
        <v>115999.99</v>
      </c>
    </row>
    <row r="185" spans="3:4" ht="12.75">
      <c r="C185" s="62" t="s">
        <v>202</v>
      </c>
      <c r="D185" s="57">
        <v>230028.09</v>
      </c>
    </row>
    <row r="186" spans="3:4" ht="12.75">
      <c r="C186" s="62" t="s">
        <v>176</v>
      </c>
      <c r="D186" s="57">
        <v>112300</v>
      </c>
    </row>
    <row r="187" spans="3:4" ht="12.75">
      <c r="C187" s="62" t="s">
        <v>177</v>
      </c>
      <c r="D187" s="57">
        <v>204271.77</v>
      </c>
    </row>
    <row r="188" spans="3:4" ht="12.75">
      <c r="C188" s="62" t="s">
        <v>208</v>
      </c>
      <c r="D188" s="57">
        <v>73012.3</v>
      </c>
    </row>
    <row r="189" spans="3:4" ht="25.5">
      <c r="C189" s="62" t="s">
        <v>180</v>
      </c>
      <c r="D189" s="57">
        <v>53548.44</v>
      </c>
    </row>
    <row r="190" spans="3:4" ht="12.75">
      <c r="C190" s="62" t="s">
        <v>179</v>
      </c>
      <c r="D190" s="57">
        <v>14427.92</v>
      </c>
    </row>
    <row r="191" spans="3:4" ht="12.75">
      <c r="C191" s="62" t="s">
        <v>220</v>
      </c>
      <c r="D191" s="57">
        <v>50</v>
      </c>
    </row>
    <row r="192" spans="3:4" ht="12.75">
      <c r="C192" s="62" t="s">
        <v>178</v>
      </c>
      <c r="D192" s="57">
        <v>38757</v>
      </c>
    </row>
    <row r="193" spans="3:4" ht="12.75">
      <c r="C193" s="62" t="s">
        <v>181</v>
      </c>
      <c r="D193" s="57">
        <v>16082</v>
      </c>
    </row>
    <row r="194" spans="3:4" ht="12.75">
      <c r="C194" s="62" t="s">
        <v>195</v>
      </c>
      <c r="D194" s="57">
        <v>163033.17</v>
      </c>
    </row>
    <row r="195" spans="3:4" ht="25.5">
      <c r="C195" s="30" t="s">
        <v>88</v>
      </c>
      <c r="D195" s="42">
        <f>SUM(D196:D204)</f>
        <v>58881.96</v>
      </c>
    </row>
    <row r="196" spans="3:4" ht="12.75">
      <c r="C196" s="60" t="s">
        <v>55</v>
      </c>
      <c r="D196" s="57"/>
    </row>
    <row r="197" spans="3:4" ht="12.75">
      <c r="C197" s="60" t="s">
        <v>182</v>
      </c>
      <c r="D197" s="57">
        <v>20893.94</v>
      </c>
    </row>
    <row r="198" spans="3:4" ht="12.75">
      <c r="C198" s="60" t="s">
        <v>209</v>
      </c>
      <c r="D198" s="57">
        <v>35930</v>
      </c>
    </row>
    <row r="199" spans="3:4" ht="12.75">
      <c r="C199" s="60" t="s">
        <v>210</v>
      </c>
      <c r="D199" s="57">
        <v>2058.02</v>
      </c>
    </row>
    <row r="200" spans="3:4" ht="12.75" hidden="1">
      <c r="C200" s="60" t="s">
        <v>211</v>
      </c>
      <c r="D200" s="57"/>
    </row>
    <row r="201" spans="3:4" ht="25.5">
      <c r="C201" s="30" t="s">
        <v>154</v>
      </c>
      <c r="D201" s="42">
        <f>SUM(D202:D204)</f>
        <v>0</v>
      </c>
    </row>
    <row r="202" spans="3:4" ht="12.75">
      <c r="C202" s="60" t="s">
        <v>55</v>
      </c>
      <c r="D202" s="57"/>
    </row>
    <row r="203" spans="3:4" ht="12.75">
      <c r="C203" s="60"/>
      <c r="D203" s="57"/>
    </row>
    <row r="204" spans="3:4" ht="13.5" thickBot="1">
      <c r="C204" s="61"/>
      <c r="D204" s="58"/>
    </row>
    <row r="205" spans="3:4" ht="12.75">
      <c r="C205" s="81"/>
      <c r="D205" s="82"/>
    </row>
    <row r="206" spans="3:4" ht="13.5" thickBot="1">
      <c r="C206" s="81"/>
      <c r="D206" s="82"/>
    </row>
    <row r="207" spans="1:4" ht="12.75">
      <c r="A207" s="17">
        <v>3</v>
      </c>
      <c r="C207" s="87" t="s">
        <v>133</v>
      </c>
      <c r="D207" s="45">
        <f>SUM(D208:D210)</f>
        <v>0</v>
      </c>
    </row>
    <row r="208" spans="3:4" ht="38.25">
      <c r="C208" s="19" t="s">
        <v>146</v>
      </c>
      <c r="D208" s="57">
        <v>0</v>
      </c>
    </row>
    <row r="209" spans="3:4" ht="12.75">
      <c r="C209" s="19" t="s">
        <v>147</v>
      </c>
      <c r="D209" s="57"/>
    </row>
    <row r="210" spans="3:4" ht="13.5" thickBot="1">
      <c r="C210" s="88" t="s">
        <v>134</v>
      </c>
      <c r="D210" s="58"/>
    </row>
    <row r="211" spans="3:4" ht="12.75">
      <c r="C211" s="81"/>
      <c r="D211" s="82"/>
    </row>
    <row r="212" spans="3:4" ht="13.5" thickBot="1">
      <c r="C212" s="81"/>
      <c r="D212" s="82"/>
    </row>
    <row r="213" spans="1:4" ht="12.75">
      <c r="A213" s="17">
        <v>3</v>
      </c>
      <c r="C213" s="87" t="s">
        <v>135</v>
      </c>
      <c r="D213" s="45">
        <f>SUM(D214:D219)</f>
        <v>14945.08</v>
      </c>
    </row>
    <row r="214" spans="3:4" ht="12.75">
      <c r="C214" s="89" t="s">
        <v>136</v>
      </c>
      <c r="D214" s="57">
        <v>0</v>
      </c>
    </row>
    <row r="215" spans="3:4" ht="12.75">
      <c r="C215" s="89" t="s">
        <v>140</v>
      </c>
      <c r="D215" s="57">
        <v>14945.08</v>
      </c>
    </row>
    <row r="216" spans="3:4" ht="12.75">
      <c r="C216" s="89" t="s">
        <v>141</v>
      </c>
      <c r="D216" s="57">
        <v>0</v>
      </c>
    </row>
    <row r="217" spans="3:4" ht="25.5">
      <c r="C217" s="19" t="s">
        <v>139</v>
      </c>
      <c r="D217" s="72">
        <v>0</v>
      </c>
    </row>
    <row r="218" spans="3:4" ht="12.75">
      <c r="C218" s="89" t="s">
        <v>137</v>
      </c>
      <c r="D218" s="72">
        <v>0</v>
      </c>
    </row>
    <row r="219" spans="3:4" ht="13.5" thickBot="1">
      <c r="C219" s="88" t="s">
        <v>138</v>
      </c>
      <c r="D219" s="74">
        <v>0</v>
      </c>
    </row>
    <row r="220" ht="12.75">
      <c r="C220" s="81"/>
    </row>
    <row r="222" spans="1:4" ht="13.5" thickBot="1">
      <c r="A222" s="17">
        <v>4</v>
      </c>
      <c r="C222" s="147" t="s">
        <v>155</v>
      </c>
      <c r="D222" s="147"/>
    </row>
    <row r="223" spans="3:4" ht="38.25">
      <c r="C223" s="32" t="s">
        <v>109</v>
      </c>
      <c r="D223" s="45">
        <f>D224+D232</f>
        <v>606138.3300000001</v>
      </c>
    </row>
    <row r="224" spans="3:4" ht="12.75">
      <c r="C224" s="44" t="s">
        <v>56</v>
      </c>
      <c r="D224" s="43">
        <f>SUM(D225:D231)</f>
        <v>254119.76</v>
      </c>
    </row>
    <row r="225" spans="3:4" ht="12.75">
      <c r="C225" s="59" t="s">
        <v>55</v>
      </c>
      <c r="D225" s="57"/>
    </row>
    <row r="226" spans="3:4" ht="12.75">
      <c r="C226" s="59" t="s">
        <v>183</v>
      </c>
      <c r="D226" s="57">
        <v>149148</v>
      </c>
    </row>
    <row r="227" spans="3:4" ht="12.75">
      <c r="C227" s="59" t="s">
        <v>184</v>
      </c>
      <c r="D227" s="57">
        <v>17609.94</v>
      </c>
    </row>
    <row r="228" spans="3:4" ht="12.75">
      <c r="C228" s="59" t="s">
        <v>185</v>
      </c>
      <c r="D228" s="57">
        <v>1393.82</v>
      </c>
    </row>
    <row r="229" spans="3:4" ht="12.75">
      <c r="C229" s="59" t="s">
        <v>212</v>
      </c>
      <c r="D229" s="57">
        <v>7920</v>
      </c>
    </row>
    <row r="230" spans="3:4" ht="12.75">
      <c r="C230" s="59" t="s">
        <v>186</v>
      </c>
      <c r="D230" s="57">
        <v>77792</v>
      </c>
    </row>
    <row r="231" spans="3:4" ht="12.75">
      <c r="C231" s="59" t="s">
        <v>197</v>
      </c>
      <c r="D231" s="57">
        <v>256</v>
      </c>
    </row>
    <row r="232" spans="3:4" ht="12.75">
      <c r="C232" s="44" t="s">
        <v>57</v>
      </c>
      <c r="D232" s="43">
        <f>SUM(D233:D237)</f>
        <v>352018.57</v>
      </c>
    </row>
    <row r="233" spans="3:4" ht="12.75">
      <c r="C233" s="59" t="s">
        <v>55</v>
      </c>
      <c r="D233" s="57"/>
    </row>
    <row r="234" spans="3:4" ht="12.75">
      <c r="C234" s="59" t="s">
        <v>187</v>
      </c>
      <c r="D234" s="57">
        <v>52659.53</v>
      </c>
    </row>
    <row r="235" spans="3:4" ht="12.75">
      <c r="C235" s="59" t="s">
        <v>189</v>
      </c>
      <c r="D235" s="57">
        <v>27273.24</v>
      </c>
    </row>
    <row r="236" spans="3:4" ht="12.75">
      <c r="C236" s="59" t="s">
        <v>190</v>
      </c>
      <c r="D236" s="57">
        <v>229618.06</v>
      </c>
    </row>
    <row r="237" spans="3:4" ht="12.75">
      <c r="C237" s="59" t="s">
        <v>196</v>
      </c>
      <c r="D237" s="57">
        <v>42467.74</v>
      </c>
    </row>
    <row r="238" spans="3:4" ht="38.25">
      <c r="C238" s="34" t="s">
        <v>110</v>
      </c>
      <c r="D238" s="42">
        <f>D239+D246</f>
        <v>333024.77</v>
      </c>
    </row>
    <row r="239" spans="3:4" ht="12.75">
      <c r="C239" s="44" t="s">
        <v>56</v>
      </c>
      <c r="D239" s="43">
        <f>SUM(D240:D245)</f>
        <v>199419.22000000003</v>
      </c>
    </row>
    <row r="240" spans="3:4" ht="12.75">
      <c r="C240" s="59" t="s">
        <v>55</v>
      </c>
      <c r="D240" s="57"/>
    </row>
    <row r="241" spans="3:4" ht="12.75">
      <c r="C241" s="59" t="s">
        <v>183</v>
      </c>
      <c r="D241" s="57">
        <v>152501.92</v>
      </c>
    </row>
    <row r="242" spans="3:4" ht="12.75">
      <c r="C242" s="59" t="s">
        <v>184</v>
      </c>
      <c r="D242" s="57">
        <v>32570.88</v>
      </c>
    </row>
    <row r="243" spans="3:4" ht="12.75">
      <c r="C243" s="59" t="s">
        <v>185</v>
      </c>
      <c r="D243" s="57">
        <v>5219.42</v>
      </c>
    </row>
    <row r="244" spans="3:4" ht="12.75">
      <c r="C244" s="59" t="s">
        <v>186</v>
      </c>
      <c r="D244" s="57">
        <v>9127</v>
      </c>
    </row>
    <row r="245" spans="3:4" ht="12.75">
      <c r="C245" s="59" t="s">
        <v>197</v>
      </c>
      <c r="D245" s="57">
        <v>0</v>
      </c>
    </row>
    <row r="246" spans="3:4" ht="12.75">
      <c r="C246" s="44" t="s">
        <v>57</v>
      </c>
      <c r="D246" s="43">
        <f>SUM(D247:D253)</f>
        <v>133605.55000000002</v>
      </c>
    </row>
    <row r="247" spans="3:4" ht="12.75">
      <c r="C247" s="59" t="s">
        <v>55</v>
      </c>
      <c r="D247" s="57"/>
    </row>
    <row r="248" spans="3:4" ht="12.75">
      <c r="C248" s="59" t="s">
        <v>187</v>
      </c>
      <c r="D248" s="57">
        <v>26421.41</v>
      </c>
    </row>
    <row r="249" spans="3:4" ht="12.75">
      <c r="C249" s="59" t="s">
        <v>221</v>
      </c>
      <c r="D249" s="57">
        <v>22723.69</v>
      </c>
    </row>
    <row r="250" spans="3:4" ht="12.75">
      <c r="C250" s="59" t="s">
        <v>188</v>
      </c>
      <c r="D250" s="57">
        <v>1647.21</v>
      </c>
    </row>
    <row r="251" spans="3:4" ht="12.75">
      <c r="C251" s="59" t="s">
        <v>189</v>
      </c>
      <c r="D251" s="57">
        <v>54377.06</v>
      </c>
    </row>
    <row r="252" spans="3:4" ht="12.75">
      <c r="C252" s="59" t="s">
        <v>190</v>
      </c>
      <c r="D252" s="57">
        <v>27017.79</v>
      </c>
    </row>
    <row r="253" spans="3:4" ht="12.75">
      <c r="C253" s="59" t="s">
        <v>196</v>
      </c>
      <c r="D253" s="57">
        <v>1418.39</v>
      </c>
    </row>
    <row r="254" spans="3:4" ht="25.5">
      <c r="C254" s="78" t="s">
        <v>122</v>
      </c>
      <c r="D254" s="42">
        <f>D255+D258</f>
        <v>0</v>
      </c>
    </row>
    <row r="255" spans="3:4" ht="12.75">
      <c r="C255" s="77" t="s">
        <v>123</v>
      </c>
      <c r="D255" s="76">
        <f>SUM(D256:D257)</f>
        <v>0</v>
      </c>
    </row>
    <row r="256" spans="3:4" ht="12.75">
      <c r="C256" s="59" t="s">
        <v>55</v>
      </c>
      <c r="D256" s="57"/>
    </row>
    <row r="257" spans="3:4" ht="12.75">
      <c r="C257" s="59"/>
      <c r="D257" s="57"/>
    </row>
    <row r="258" spans="3:4" ht="12.75">
      <c r="C258" s="77" t="s">
        <v>124</v>
      </c>
      <c r="D258" s="76">
        <f>SUM(D259:D259)</f>
        <v>0</v>
      </c>
    </row>
    <row r="259" spans="3:4" ht="12.75">
      <c r="C259" s="59" t="s">
        <v>55</v>
      </c>
      <c r="D259" s="57"/>
    </row>
    <row r="260" spans="3:4" ht="12.75">
      <c r="C260" s="59"/>
      <c r="D260" s="57"/>
    </row>
    <row r="261" spans="3:4" ht="12.75">
      <c r="C261" s="34" t="s">
        <v>58</v>
      </c>
      <c r="D261" s="42">
        <f>SUM(D262:D268)</f>
        <v>229622.72</v>
      </c>
    </row>
    <row r="262" spans="3:5" ht="12.75">
      <c r="C262" s="33" t="s">
        <v>59</v>
      </c>
      <c r="D262" s="57">
        <v>8646.61</v>
      </c>
      <c r="E262" s="98"/>
    </row>
    <row r="263" spans="3:4" ht="12.75">
      <c r="C263" s="33" t="s">
        <v>60</v>
      </c>
      <c r="D263" s="57">
        <v>35255.12</v>
      </c>
    </row>
    <row r="264" spans="3:4" ht="12.75">
      <c r="C264" s="33" t="s">
        <v>61</v>
      </c>
      <c r="D264" s="57">
        <v>3632.11</v>
      </c>
    </row>
    <row r="265" spans="3:4" ht="25.5">
      <c r="C265" s="33" t="s">
        <v>111</v>
      </c>
      <c r="D265" s="57">
        <v>126791.03</v>
      </c>
    </row>
    <row r="266" spans="3:4" ht="12.75">
      <c r="C266" s="33" t="s">
        <v>196</v>
      </c>
      <c r="D266" s="57">
        <v>54837.85</v>
      </c>
    </row>
    <row r="267" spans="3:4" ht="12.75">
      <c r="C267" s="33" t="s">
        <v>62</v>
      </c>
      <c r="D267" s="57"/>
    </row>
    <row r="268" spans="3:4" ht="13.5" thickBot="1">
      <c r="C268" s="35" t="s">
        <v>63</v>
      </c>
      <c r="D268" s="58">
        <v>460</v>
      </c>
    </row>
    <row r="269" ht="12.75">
      <c r="C269" s="11"/>
    </row>
    <row r="270" ht="13.5" thickBot="1">
      <c r="C270" s="11"/>
    </row>
    <row r="271" spans="1:4" ht="12.75">
      <c r="A271" s="17">
        <v>4</v>
      </c>
      <c r="C271" s="87" t="s">
        <v>142</v>
      </c>
      <c r="D271" s="45">
        <f>SUM(D272:D274)</f>
        <v>0</v>
      </c>
    </row>
    <row r="272" spans="3:4" ht="38.25">
      <c r="C272" s="19" t="s">
        <v>148</v>
      </c>
      <c r="D272" s="57">
        <v>0</v>
      </c>
    </row>
    <row r="273" spans="3:4" ht="63.75">
      <c r="C273" s="19" t="s">
        <v>149</v>
      </c>
      <c r="D273" s="57"/>
    </row>
    <row r="274" spans="1:4" ht="13.5" thickBot="1">
      <c r="A274" s="71"/>
      <c r="C274" s="88" t="s">
        <v>134</v>
      </c>
      <c r="D274" s="58">
        <v>0</v>
      </c>
    </row>
    <row r="275" spans="1:4" ht="12.75">
      <c r="A275" s="71"/>
      <c r="C275" s="81"/>
      <c r="D275" s="82"/>
    </row>
    <row r="276" spans="1:4" ht="13.5" thickBot="1">
      <c r="A276" s="71"/>
      <c r="C276" s="81"/>
      <c r="D276" s="82"/>
    </row>
    <row r="277" spans="1:4" ht="12.75">
      <c r="A277" s="71">
        <v>4</v>
      </c>
      <c r="C277" s="87" t="s">
        <v>143</v>
      </c>
      <c r="D277" s="45">
        <f>SUM(D278:D283)</f>
        <v>4716.59</v>
      </c>
    </row>
    <row r="278" spans="1:4" ht="38.25">
      <c r="A278" s="71"/>
      <c r="C278" s="19" t="s">
        <v>150</v>
      </c>
      <c r="D278" s="57">
        <v>0</v>
      </c>
    </row>
    <row r="279" spans="1:4" ht="38.25">
      <c r="A279" s="71"/>
      <c r="C279" s="19" t="s">
        <v>151</v>
      </c>
      <c r="D279" s="57">
        <v>0</v>
      </c>
    </row>
    <row r="280" spans="1:4" ht="38.25">
      <c r="A280" s="71"/>
      <c r="C280" s="19" t="s">
        <v>152</v>
      </c>
      <c r="D280" s="57">
        <v>0</v>
      </c>
    </row>
    <row r="281" spans="1:4" ht="25.5">
      <c r="A281" s="71"/>
      <c r="C281" s="19" t="s">
        <v>144</v>
      </c>
      <c r="D281" s="99">
        <v>0</v>
      </c>
    </row>
    <row r="282" spans="1:4" ht="25.5">
      <c r="A282" s="71"/>
      <c r="C282" s="19" t="s">
        <v>153</v>
      </c>
      <c r="D282" s="72">
        <v>1171.41</v>
      </c>
    </row>
    <row r="283" spans="1:4" ht="13.5" thickBot="1">
      <c r="A283" s="71"/>
      <c r="C283" s="90" t="s">
        <v>145</v>
      </c>
      <c r="D283" s="97">
        <v>3545.18</v>
      </c>
    </row>
    <row r="284" spans="1:4" ht="12.75">
      <c r="A284" s="71"/>
      <c r="C284" s="81"/>
      <c r="D284" s="82"/>
    </row>
    <row r="285" spans="1:5" ht="25.5" customHeight="1">
      <c r="A285" s="17">
        <v>5</v>
      </c>
      <c r="C285" s="146" t="s">
        <v>112</v>
      </c>
      <c r="D285" s="146"/>
      <c r="E285" s="146"/>
    </row>
    <row r="286" ht="13.5" thickBot="1">
      <c r="C286" s="11"/>
    </row>
    <row r="287" spans="3:5" ht="12.75">
      <c r="C287" s="113" t="s">
        <v>86</v>
      </c>
      <c r="D287" s="141" t="s">
        <v>77</v>
      </c>
      <c r="E287" s="142"/>
    </row>
    <row r="288" spans="3:5" ht="12.75">
      <c r="C288" s="115"/>
      <c r="D288" s="4" t="s">
        <v>78</v>
      </c>
      <c r="E288" s="26" t="s">
        <v>79</v>
      </c>
    </row>
    <row r="289" spans="3:5" ht="12.75">
      <c r="C289" s="91" t="s">
        <v>113</v>
      </c>
      <c r="D289" s="54">
        <v>1255009.26</v>
      </c>
      <c r="E289" s="92"/>
    </row>
    <row r="290" spans="3:5" ht="12.75">
      <c r="C290" s="93" t="s">
        <v>80</v>
      </c>
      <c r="D290" s="41">
        <f>D291+D292</f>
        <v>17942.52</v>
      </c>
      <c r="E290" s="42">
        <f>E291+E292</f>
        <v>0</v>
      </c>
    </row>
    <row r="291" spans="3:5" ht="12.75">
      <c r="C291" s="93" t="s">
        <v>81</v>
      </c>
      <c r="D291" s="55">
        <v>0</v>
      </c>
      <c r="E291" s="57"/>
    </row>
    <row r="292" spans="3:5" ht="12.75">
      <c r="C292" s="93" t="s">
        <v>82</v>
      </c>
      <c r="D292" s="55">
        <v>17942.52</v>
      </c>
      <c r="E292" s="57"/>
    </row>
    <row r="293" spans="3:5" ht="12.75">
      <c r="C293" s="93" t="s">
        <v>83</v>
      </c>
      <c r="D293" s="41">
        <f>D294+D295</f>
        <v>195051.07</v>
      </c>
      <c r="E293" s="42">
        <f>E294+E295</f>
        <v>0</v>
      </c>
    </row>
    <row r="294" spans="3:5" ht="12.75">
      <c r="C294" s="93" t="s">
        <v>84</v>
      </c>
      <c r="D294" s="55">
        <v>128026.55</v>
      </c>
      <c r="E294" s="57"/>
    </row>
    <row r="295" spans="3:5" ht="12.75">
      <c r="C295" s="93" t="s">
        <v>82</v>
      </c>
      <c r="D295" s="55">
        <v>67024.52</v>
      </c>
      <c r="E295" s="57"/>
    </row>
    <row r="296" spans="3:5" ht="13.5" thickBot="1">
      <c r="C296" s="94" t="s">
        <v>85</v>
      </c>
      <c r="D296" s="39">
        <f>D289+D290-D293</f>
        <v>1077900.71</v>
      </c>
      <c r="E296" s="40">
        <f>E289+E290-E293</f>
        <v>0</v>
      </c>
    </row>
    <row r="297" ht="12.75">
      <c r="C297" s="11"/>
    </row>
    <row r="299" spans="1:4" ht="12.75">
      <c r="A299" s="17">
        <v>5</v>
      </c>
      <c r="C299" s="148" t="s">
        <v>97</v>
      </c>
      <c r="D299" s="148"/>
    </row>
    <row r="300" ht="13.5" thickBot="1">
      <c r="D300" s="79"/>
    </row>
    <row r="301" spans="3:4" ht="12.75">
      <c r="C301" s="36" t="s">
        <v>114</v>
      </c>
      <c r="D301" s="45">
        <f>SUM(D303:D311)</f>
        <v>297889.07999999996</v>
      </c>
    </row>
    <row r="302" spans="3:4" ht="12.75">
      <c r="C302" s="95" t="s">
        <v>89</v>
      </c>
      <c r="D302" s="76"/>
    </row>
    <row r="303" spans="3:4" ht="12.75">
      <c r="C303" s="60" t="s">
        <v>55</v>
      </c>
      <c r="D303" s="57"/>
    </row>
    <row r="304" spans="3:4" ht="12.75">
      <c r="C304" s="60"/>
      <c r="D304" s="57"/>
    </row>
    <row r="305" spans="3:4" ht="12.75">
      <c r="C305" s="60" t="s">
        <v>198</v>
      </c>
      <c r="D305" s="57">
        <v>1178170.22</v>
      </c>
    </row>
    <row r="306" spans="3:4" ht="12.75">
      <c r="C306" s="60" t="s">
        <v>199</v>
      </c>
      <c r="D306" s="57">
        <v>58881.96</v>
      </c>
    </row>
    <row r="307" spans="3:4" ht="12.75">
      <c r="C307" s="60" t="s">
        <v>200</v>
      </c>
      <c r="D307" s="57">
        <v>-606138.33</v>
      </c>
    </row>
    <row r="308" spans="3:4" ht="12.75">
      <c r="C308" s="60" t="s">
        <v>201</v>
      </c>
      <c r="D308" s="57">
        <v>-333024.77</v>
      </c>
    </row>
    <row r="309" spans="3:4" ht="12.75">
      <c r="C309" s="96"/>
      <c r="D309" s="57"/>
    </row>
    <row r="310" spans="3:4" ht="12.75">
      <c r="C310" s="96"/>
      <c r="D310" s="57"/>
    </row>
    <row r="311" spans="3:4" ht="13.5" thickBot="1">
      <c r="C311" s="61"/>
      <c r="D311" s="58"/>
    </row>
    <row r="312" spans="3:4" ht="12.75">
      <c r="C312" s="7"/>
      <c r="D312" s="31"/>
    </row>
    <row r="314" spans="1:3" ht="13.5" thickBot="1">
      <c r="A314" s="17">
        <v>6</v>
      </c>
      <c r="C314" s="16" t="s">
        <v>194</v>
      </c>
    </row>
    <row r="315" spans="3:5" ht="12.75">
      <c r="C315" s="140" t="s">
        <v>46</v>
      </c>
      <c r="D315" s="141" t="s">
        <v>47</v>
      </c>
      <c r="E315" s="142"/>
    </row>
    <row r="316" spans="3:5" ht="25.5">
      <c r="C316" s="127"/>
      <c r="D316" s="8" t="s">
        <v>48</v>
      </c>
      <c r="E316" s="21" t="s">
        <v>30</v>
      </c>
    </row>
    <row r="317" spans="3:5" ht="12.75">
      <c r="C317" s="27" t="s">
        <v>65</v>
      </c>
      <c r="D317" s="55">
        <v>0</v>
      </c>
      <c r="E317" s="57">
        <v>0</v>
      </c>
    </row>
    <row r="318" spans="3:5" ht="12.75">
      <c r="C318" s="27" t="s">
        <v>66</v>
      </c>
      <c r="D318" s="55">
        <v>0</v>
      </c>
      <c r="E318" s="57">
        <v>0</v>
      </c>
    </row>
    <row r="319" spans="3:5" ht="12.75">
      <c r="C319" s="27" t="s">
        <v>67</v>
      </c>
      <c r="D319" s="55">
        <v>0</v>
      </c>
      <c r="E319" s="57">
        <v>0</v>
      </c>
    </row>
    <row r="320" spans="3:5" ht="12.75">
      <c r="C320" s="27" t="s">
        <v>115</v>
      </c>
      <c r="D320" s="55"/>
      <c r="E320" s="57"/>
    </row>
    <row r="321" spans="3:5" ht="13.5" thickBot="1">
      <c r="C321" s="28" t="s">
        <v>8</v>
      </c>
      <c r="D321" s="39">
        <f>SUM(D317:D320)</f>
        <v>0</v>
      </c>
      <c r="E321" s="40">
        <f>SUM(E317:E320)</f>
        <v>0</v>
      </c>
    </row>
    <row r="332" ht="12.75">
      <c r="C332" t="s">
        <v>191</v>
      </c>
    </row>
    <row r="333" ht="12.75">
      <c r="C333" t="s">
        <v>192</v>
      </c>
    </row>
    <row r="334" ht="12.75">
      <c r="C334" t="s">
        <v>193</v>
      </c>
    </row>
  </sheetData>
  <mergeCells count="75">
    <mergeCell ref="C171:E171"/>
    <mergeCell ref="H93:I94"/>
    <mergeCell ref="C92:I92"/>
    <mergeCell ref="C80:C81"/>
    <mergeCell ref="C121:E121"/>
    <mergeCell ref="D95:I95"/>
    <mergeCell ref="D93:G93"/>
    <mergeCell ref="C93:C96"/>
    <mergeCell ref="C106:I106"/>
    <mergeCell ref="C134:C135"/>
    <mergeCell ref="H107:I108"/>
    <mergeCell ref="D19:E19"/>
    <mergeCell ref="F19:G19"/>
    <mergeCell ref="C17:G17"/>
    <mergeCell ref="C79:G79"/>
    <mergeCell ref="D94:E94"/>
    <mergeCell ref="F94:G94"/>
    <mergeCell ref="D107:G107"/>
    <mergeCell ref="C50:G50"/>
    <mergeCell ref="D80:D81"/>
    <mergeCell ref="C10:D10"/>
    <mergeCell ref="C11:D11"/>
    <mergeCell ref="C12:D12"/>
    <mergeCell ref="C13:D13"/>
    <mergeCell ref="C150:D150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D122:E122"/>
    <mergeCell ref="C315:C316"/>
    <mergeCell ref="D315:E315"/>
    <mergeCell ref="C140:E140"/>
    <mergeCell ref="D287:E287"/>
    <mergeCell ref="C287:C288"/>
    <mergeCell ref="C285:E285"/>
    <mergeCell ref="C222:D222"/>
    <mergeCell ref="C299:D299"/>
    <mergeCell ref="C172:E172"/>
    <mergeCell ref="C74:J74"/>
    <mergeCell ref="E51:F51"/>
    <mergeCell ref="D51:D52"/>
    <mergeCell ref="C57:G57"/>
    <mergeCell ref="C23:G23"/>
    <mergeCell ref="D26:E26"/>
    <mergeCell ref="D27:E27"/>
    <mergeCell ref="C30:I30"/>
    <mergeCell ref="F24:G24"/>
    <mergeCell ref="D24:E25"/>
    <mergeCell ref="C24:C25"/>
    <mergeCell ref="C173:D173"/>
    <mergeCell ref="C174:D174"/>
    <mergeCell ref="G51:G52"/>
    <mergeCell ref="C51:C52"/>
    <mergeCell ref="C68:G68"/>
    <mergeCell ref="D109:I109"/>
    <mergeCell ref="C133:E133"/>
    <mergeCell ref="C122:C123"/>
    <mergeCell ref="E80:F80"/>
    <mergeCell ref="G80:G81"/>
    <mergeCell ref="C40:K40"/>
    <mergeCell ref="D108:E108"/>
    <mergeCell ref="F108:G108"/>
    <mergeCell ref="C177:D177"/>
    <mergeCell ref="E58:F58"/>
    <mergeCell ref="G58:G59"/>
    <mergeCell ref="C58:C59"/>
    <mergeCell ref="D58:D59"/>
    <mergeCell ref="D134:E134"/>
    <mergeCell ref="C107:C110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65" r:id="rId3"/>
  <headerFooter alignWithMargins="0">
    <oddFooter>&amp;CStrona &amp;P z &amp;N</oddFooter>
  </headerFooter>
  <rowBreaks count="8" manualBreakCount="8">
    <brk id="38" max="255" man="1"/>
    <brk id="77" max="255" man="1"/>
    <brk id="119" max="255" man="1"/>
    <brk id="148" max="255" man="1"/>
    <brk id="176" max="255" man="1"/>
    <brk id="221" max="255" man="1"/>
    <brk id="269" max="10" man="1"/>
    <brk id="2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DFOZ</cp:lastModifiedBy>
  <cp:lastPrinted>2012-03-26T09:26:06Z</cp:lastPrinted>
  <dcterms:created xsi:type="dcterms:W3CDTF">2005-02-07T16:33:39Z</dcterms:created>
  <dcterms:modified xsi:type="dcterms:W3CDTF">2012-03-26T09:31:13Z</dcterms:modified>
  <cp:category/>
  <cp:version/>
  <cp:contentType/>
  <cp:contentStatus/>
</cp:coreProperties>
</file>